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activeTab="0"/>
  </bookViews>
  <sheets>
    <sheet name="1 2023" sheetId="1" r:id="rId1"/>
  </sheets>
  <definedNames>
    <definedName name="_xlnm.Print_Area" localSheetId="0">'1 2023'!$A$1:$F$53</definedName>
  </definedNames>
  <calcPr fullCalcOnLoad="1"/>
</workbook>
</file>

<file path=xl/sharedStrings.xml><?xml version="1.0" encoding="utf-8"?>
<sst xmlns="http://schemas.openxmlformats.org/spreadsheetml/2006/main" count="73" uniqueCount="57">
  <si>
    <t>Mikroregion Polabí</t>
  </si>
  <si>
    <t>Husovo nám.23</t>
  </si>
  <si>
    <t>Lysá nad Labem</t>
  </si>
  <si>
    <t xml:space="preserve">Jiřice </t>
  </si>
  <si>
    <t xml:space="preserve">St.Vestec </t>
  </si>
  <si>
    <t xml:space="preserve">Stratov </t>
  </si>
  <si>
    <t xml:space="preserve">Ostrá </t>
  </si>
  <si>
    <t>St.Lysá</t>
  </si>
  <si>
    <t xml:space="preserve">Bříství </t>
  </si>
  <si>
    <t xml:space="preserve">Milovice </t>
  </si>
  <si>
    <t>Kounice</t>
  </si>
  <si>
    <t>Semice</t>
  </si>
  <si>
    <t>Přerov nad Labem</t>
  </si>
  <si>
    <t>rozpočt.skladba</t>
  </si>
  <si>
    <t>příjmy</t>
  </si>
  <si>
    <t>Nein. transfery od obcí</t>
  </si>
  <si>
    <t>z toho</t>
  </si>
  <si>
    <t xml:space="preserve"> </t>
  </si>
  <si>
    <t xml:space="preserve">  </t>
  </si>
  <si>
    <t>3636  2111</t>
  </si>
  <si>
    <t>Ostatní příjmy</t>
  </si>
  <si>
    <t>6310  2141</t>
  </si>
  <si>
    <t>Úroky</t>
  </si>
  <si>
    <t>Příjmy celkem</t>
  </si>
  <si>
    <t>výdaje</t>
  </si>
  <si>
    <t>3636   5021</t>
  </si>
  <si>
    <t xml:space="preserve">Odměny z DPP </t>
  </si>
  <si>
    <t>3636   5038</t>
  </si>
  <si>
    <t>Zákonné pojištění zaměstnavatele</t>
  </si>
  <si>
    <t>Propagační materiál</t>
  </si>
  <si>
    <t>3636   5163</t>
  </si>
  <si>
    <t>Poplatky za vedení účtu</t>
  </si>
  <si>
    <t>3636   5362</t>
  </si>
  <si>
    <t>Srážková daň z úroků</t>
  </si>
  <si>
    <t xml:space="preserve">3636   5166 </t>
  </si>
  <si>
    <t xml:space="preserve">Poradenské služby GDPR </t>
  </si>
  <si>
    <t>3636   5167</t>
  </si>
  <si>
    <t>Služby školení a vzdělávání</t>
  </si>
  <si>
    <t>3636   5169</t>
  </si>
  <si>
    <t>Ostatní služby</t>
  </si>
  <si>
    <t>Nákup software, podpora, služby k sw</t>
  </si>
  <si>
    <t>3636   5175</t>
  </si>
  <si>
    <t>Pohoštění</t>
  </si>
  <si>
    <t>3636   5219</t>
  </si>
  <si>
    <t>Příspěvěk Polab.motoráček</t>
  </si>
  <si>
    <t>Výdaje celkem</t>
  </si>
  <si>
    <t>Služby - účetnictví</t>
  </si>
  <si>
    <t>3636   5139</t>
  </si>
  <si>
    <t xml:space="preserve">Financování (přírůstek fin. prostředků) </t>
  </si>
  <si>
    <t>3636   5168, 5172,6111</t>
  </si>
  <si>
    <t>Vykáň</t>
  </si>
  <si>
    <t>změna</t>
  </si>
  <si>
    <t>upravený rozpočet</t>
  </si>
  <si>
    <t>Rozpočtové opatření č. 1/2023</t>
  </si>
  <si>
    <t>rozpočet 2023</t>
  </si>
  <si>
    <t>Studie lávky ( příspěvek )</t>
  </si>
  <si>
    <t>Schválila VH dne 15.6.2023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</si>
</sst>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00\ _K_č_-;\-* #,##0.000\ _K_č_-;_-* &quot;-&quot;??\ _K_č_-;_-@_-"/>
    <numFmt numFmtId="169" formatCode="#,##0_ ;\-#,##0\ "/>
    <numFmt numFmtId="170" formatCode="[$-405]dddd\ d\.\ mmmm\ yyyy"/>
  </numFmts>
  <fonts count="43">
    <font>
      <sz val="10"/>
      <name val="Arial CE"/>
      <family val="2"/>
    </font>
    <font>
      <sz val="11"/>
      <color indexed="8"/>
      <name val="Calibri"/>
      <family val="2"/>
    </font>
    <font>
      <sz val="11"/>
      <name val="Arial CE"/>
      <family val="2"/>
    </font>
    <font>
      <b/>
      <sz val="10"/>
      <name val="Arial CE"/>
      <family val="0"/>
    </font>
    <font>
      <b/>
      <sz val="11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i/>
      <sz val="8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 shrinkToFi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7" fontId="2" fillId="0" borderId="10" xfId="34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7" fontId="2" fillId="33" borderId="10" xfId="34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167" fontId="4" fillId="33" borderId="10" xfId="34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167" fontId="2" fillId="33" borderId="10" xfId="34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49" fontId="2" fillId="34" borderId="14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167" fontId="4" fillId="34" borderId="0" xfId="34" applyNumberFormat="1" applyFont="1" applyFill="1" applyBorder="1" applyAlignment="1">
      <alignment/>
    </xf>
    <xf numFmtId="167" fontId="4" fillId="0" borderId="10" xfId="34" applyNumberFormat="1" applyFont="1" applyBorder="1" applyAlignment="1">
      <alignment/>
    </xf>
    <xf numFmtId="3" fontId="4" fillId="34" borderId="0" xfId="0" applyNumberFormat="1" applyFont="1" applyFill="1" applyAlignment="1">
      <alignment/>
    </xf>
    <xf numFmtId="14" fontId="2" fillId="34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167" fontId="4" fillId="0" borderId="11" xfId="34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167" fontId="2" fillId="0" borderId="15" xfId="34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167" fontId="2" fillId="0" borderId="11" xfId="34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44" fontId="9" fillId="0" borderId="0" xfId="37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7" fontId="4" fillId="0" borderId="11" xfId="0" applyNumberFormat="1" applyFont="1" applyBorder="1" applyAlignment="1">
      <alignment/>
    </xf>
    <xf numFmtId="167" fontId="2" fillId="0" borderId="15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2" fillId="0" borderId="16" xfId="0" applyNumberFormat="1" applyFont="1" applyBorder="1" applyAlignment="1">
      <alignment/>
    </xf>
    <xf numFmtId="167" fontId="2" fillId="0" borderId="13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Border="1" applyAlignment="1">
      <alignment horizontal="center"/>
    </xf>
    <xf numFmtId="167" fontId="2" fillId="0" borderId="10" xfId="34" applyNumberFormat="1" applyFont="1" applyBorder="1" applyAlignment="1">
      <alignment/>
    </xf>
    <xf numFmtId="167" fontId="4" fillId="0" borderId="10" xfId="34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tabSelected="1" zoomScalePageLayoutView="0" workbookViewId="0" topLeftCell="A28">
      <selection activeCell="G60" sqref="G59:G60"/>
    </sheetView>
  </sheetViews>
  <sheetFormatPr defaultColWidth="9.00390625" defaultRowHeight="12.75"/>
  <cols>
    <col min="1" max="1" width="11.00390625" style="0" customWidth="1"/>
    <col min="2" max="2" width="23.125" style="0" customWidth="1"/>
    <col min="3" max="3" width="42.875" style="0" customWidth="1"/>
    <col min="4" max="4" width="16.625" style="0" customWidth="1"/>
    <col min="5" max="5" width="0.12890625" style="0" customWidth="1"/>
    <col min="6" max="6" width="13.625" style="0" customWidth="1"/>
    <col min="7" max="7" width="17.25390625" style="0" customWidth="1"/>
  </cols>
  <sheetData>
    <row r="1" spans="2:4" ht="14.25">
      <c r="B1" s="1" t="s">
        <v>0</v>
      </c>
      <c r="C1" s="1"/>
      <c r="D1" s="1"/>
    </row>
    <row r="2" spans="2:4" ht="14.25">
      <c r="B2" s="1" t="s">
        <v>1</v>
      </c>
      <c r="C2" s="1"/>
      <c r="D2" s="5"/>
    </row>
    <row r="3" spans="2:4" ht="14.25">
      <c r="B3" s="1" t="s">
        <v>2</v>
      </c>
      <c r="C3" s="1"/>
      <c r="D3" s="6"/>
    </row>
    <row r="4" spans="2:4" ht="16.5" customHeight="1">
      <c r="B4" s="1"/>
      <c r="C4" s="50" t="s">
        <v>53</v>
      </c>
      <c r="D4" s="51"/>
    </row>
    <row r="5" ht="14.25" customHeight="1">
      <c r="B5" s="1"/>
    </row>
    <row r="6" spans="2:7" ht="30" customHeight="1">
      <c r="B6" s="7" t="s">
        <v>13</v>
      </c>
      <c r="C6" s="3" t="s">
        <v>14</v>
      </c>
      <c r="D6" s="8" t="s">
        <v>54</v>
      </c>
      <c r="E6" s="46"/>
      <c r="F6" s="65" t="s">
        <v>51</v>
      </c>
      <c r="G6" s="52" t="s">
        <v>52</v>
      </c>
    </row>
    <row r="7" spans="2:7" ht="15" customHeight="1" thickBot="1">
      <c r="B7" s="9">
        <v>4121</v>
      </c>
      <c r="C7" s="39" t="s">
        <v>15</v>
      </c>
      <c r="D7" s="40">
        <f>SUM(D8:D19)</f>
        <v>738425</v>
      </c>
      <c r="E7" s="36"/>
      <c r="F7" s="54"/>
      <c r="G7" s="58">
        <f>SUM(D7:F7)</f>
        <v>738425</v>
      </c>
    </row>
    <row r="8" spans="2:7" ht="12.75" customHeight="1">
      <c r="B8" s="11" t="s">
        <v>16</v>
      </c>
      <c r="C8" s="42" t="s">
        <v>3</v>
      </c>
      <c r="D8" s="43">
        <v>7450</v>
      </c>
      <c r="E8" s="36"/>
      <c r="F8" s="56"/>
      <c r="G8" s="59">
        <f aca="true" t="shared" si="0" ref="G8:G22">SUM(D8:F8)</f>
        <v>7450</v>
      </c>
    </row>
    <row r="9" spans="2:7" ht="14.25">
      <c r="B9" s="13"/>
      <c r="C9" s="2" t="s">
        <v>2</v>
      </c>
      <c r="D9" s="12">
        <v>243300</v>
      </c>
      <c r="E9" s="36"/>
      <c r="F9" s="53"/>
      <c r="G9" s="60">
        <f t="shared" si="0"/>
        <v>243300</v>
      </c>
    </row>
    <row r="10" spans="2:7" ht="14.25">
      <c r="B10" s="13"/>
      <c r="C10" s="2" t="s">
        <v>11</v>
      </c>
      <c r="D10" s="12">
        <v>31825</v>
      </c>
      <c r="E10" s="36"/>
      <c r="F10" s="53"/>
      <c r="G10" s="60">
        <f t="shared" si="0"/>
        <v>31825</v>
      </c>
    </row>
    <row r="11" spans="2:7" ht="14.25">
      <c r="B11" s="13" t="s">
        <v>17</v>
      </c>
      <c r="C11" s="2" t="s">
        <v>4</v>
      </c>
      <c r="D11" s="12">
        <v>4575</v>
      </c>
      <c r="E11" s="36"/>
      <c r="F11" s="53"/>
      <c r="G11" s="60">
        <f t="shared" si="0"/>
        <v>4575</v>
      </c>
    </row>
    <row r="12" spans="2:7" ht="14.25">
      <c r="B12" s="13" t="s">
        <v>18</v>
      </c>
      <c r="C12" s="2" t="s">
        <v>5</v>
      </c>
      <c r="D12" s="12">
        <v>16300</v>
      </c>
      <c r="E12" s="36"/>
      <c r="F12" s="53"/>
      <c r="G12" s="60">
        <f t="shared" si="0"/>
        <v>16300</v>
      </c>
    </row>
    <row r="13" spans="2:7" ht="14.25">
      <c r="B13" s="13" t="s">
        <v>17</v>
      </c>
      <c r="C13" s="2" t="s">
        <v>6</v>
      </c>
      <c r="D13" s="12">
        <v>14450</v>
      </c>
      <c r="E13" s="36"/>
      <c r="F13" s="53"/>
      <c r="G13" s="60">
        <f t="shared" si="0"/>
        <v>14450</v>
      </c>
    </row>
    <row r="14" spans="2:7" ht="14.25">
      <c r="B14" s="13" t="s">
        <v>17</v>
      </c>
      <c r="C14" s="2" t="s">
        <v>7</v>
      </c>
      <c r="D14" s="12">
        <v>19625</v>
      </c>
      <c r="E14" s="36"/>
      <c r="F14" s="53"/>
      <c r="G14" s="60">
        <f t="shared" si="0"/>
        <v>19625</v>
      </c>
    </row>
    <row r="15" spans="2:7" ht="14.25">
      <c r="B15" s="13" t="s">
        <v>17</v>
      </c>
      <c r="C15" s="2" t="s">
        <v>8</v>
      </c>
      <c r="D15" s="12">
        <v>9075</v>
      </c>
      <c r="E15" s="36"/>
      <c r="F15" s="53"/>
      <c r="G15" s="60">
        <f t="shared" si="0"/>
        <v>9075</v>
      </c>
    </row>
    <row r="16" spans="2:7" ht="14.25">
      <c r="B16" s="13" t="s">
        <v>17</v>
      </c>
      <c r="C16" s="2" t="s">
        <v>9</v>
      </c>
      <c r="D16" s="12">
        <v>311500</v>
      </c>
      <c r="E16" s="36"/>
      <c r="F16" s="53"/>
      <c r="G16" s="60">
        <f t="shared" si="0"/>
        <v>311500</v>
      </c>
    </row>
    <row r="17" spans="2:7" ht="14.25">
      <c r="B17" s="13"/>
      <c r="C17" s="2" t="s">
        <v>10</v>
      </c>
      <c r="D17" s="12">
        <v>39950</v>
      </c>
      <c r="E17" s="36"/>
      <c r="F17" s="53"/>
      <c r="G17" s="60">
        <f t="shared" si="0"/>
        <v>39950</v>
      </c>
    </row>
    <row r="18" spans="2:7" ht="14.25">
      <c r="B18" s="13"/>
      <c r="C18" s="11" t="s">
        <v>12</v>
      </c>
      <c r="D18" s="12">
        <v>30425</v>
      </c>
      <c r="E18" s="36"/>
      <c r="F18" s="53"/>
      <c r="G18" s="60">
        <f t="shared" si="0"/>
        <v>30425</v>
      </c>
    </row>
    <row r="19" spans="2:7" ht="15" thickBot="1">
      <c r="B19" s="14"/>
      <c r="C19" s="44" t="s">
        <v>50</v>
      </c>
      <c r="D19" s="45">
        <v>9950</v>
      </c>
      <c r="E19" s="36"/>
      <c r="F19" s="57"/>
      <c r="G19" s="61">
        <f t="shared" si="0"/>
        <v>9950</v>
      </c>
    </row>
    <row r="20" spans="2:7" ht="16.5" customHeight="1">
      <c r="B20" s="10" t="s">
        <v>19</v>
      </c>
      <c r="C20" s="41" t="s">
        <v>20</v>
      </c>
      <c r="D20" s="43">
        <v>3000</v>
      </c>
      <c r="F20" s="55"/>
      <c r="G20" s="62">
        <f t="shared" si="0"/>
        <v>3000</v>
      </c>
    </row>
    <row r="21" spans="2:7" ht="15" customHeight="1">
      <c r="B21" s="10" t="s">
        <v>21</v>
      </c>
      <c r="C21" s="10" t="s">
        <v>22</v>
      </c>
      <c r="D21" s="15">
        <v>75</v>
      </c>
      <c r="E21" s="16"/>
      <c r="F21" s="53"/>
      <c r="G21" s="60">
        <f t="shared" si="0"/>
        <v>75</v>
      </c>
    </row>
    <row r="22" spans="2:7" ht="16.5" customHeight="1">
      <c r="B22" s="14"/>
      <c r="C22" s="17" t="s">
        <v>23</v>
      </c>
      <c r="D22" s="18">
        <f>SUM(D7+D20+D21)</f>
        <v>741500</v>
      </c>
      <c r="E22" s="16"/>
      <c r="F22" s="53"/>
      <c r="G22" s="63">
        <f t="shared" si="0"/>
        <v>741500</v>
      </c>
    </row>
    <row r="23" spans="2:5" ht="15">
      <c r="B23" s="1"/>
      <c r="C23" s="19"/>
      <c r="D23" s="20"/>
      <c r="E23" s="16"/>
    </row>
    <row r="24" spans="2:5" ht="12.75" customHeight="1">
      <c r="B24" s="1"/>
      <c r="C24" s="1"/>
      <c r="D24" s="21"/>
      <c r="E24" s="16"/>
    </row>
    <row r="25" spans="2:7" ht="27" customHeight="1">
      <c r="B25" s="7" t="s">
        <v>13</v>
      </c>
      <c r="C25" s="3" t="s">
        <v>24</v>
      </c>
      <c r="D25" s="8" t="s">
        <v>54</v>
      </c>
      <c r="E25" s="16"/>
      <c r="F25" s="65" t="s">
        <v>51</v>
      </c>
      <c r="G25" s="52" t="s">
        <v>52</v>
      </c>
    </row>
    <row r="26" spans="2:7" ht="14.25">
      <c r="B26" s="4" t="s">
        <v>25</v>
      </c>
      <c r="C26" s="22" t="s">
        <v>26</v>
      </c>
      <c r="D26" s="23">
        <v>100000</v>
      </c>
      <c r="E26" s="16"/>
      <c r="F26" s="66"/>
      <c r="G26" s="60">
        <f aca="true" t="shared" si="1" ref="G26:G34">SUM(D26:F26)</f>
        <v>100000</v>
      </c>
    </row>
    <row r="27" spans="2:7" ht="14.25">
      <c r="B27" s="4" t="s">
        <v>27</v>
      </c>
      <c r="C27" s="22" t="s">
        <v>28</v>
      </c>
      <c r="D27" s="23">
        <v>400</v>
      </c>
      <c r="E27" s="16"/>
      <c r="F27" s="10"/>
      <c r="G27" s="60">
        <f t="shared" si="1"/>
        <v>400</v>
      </c>
    </row>
    <row r="28" spans="2:7" ht="14.25">
      <c r="B28" s="4" t="s">
        <v>47</v>
      </c>
      <c r="C28" s="22" t="s">
        <v>29</v>
      </c>
      <c r="D28" s="23">
        <v>6000</v>
      </c>
      <c r="E28" s="16"/>
      <c r="F28" s="66">
        <v>-4000</v>
      </c>
      <c r="G28" s="60">
        <f t="shared" si="1"/>
        <v>2000</v>
      </c>
    </row>
    <row r="29" spans="2:7" ht="14.25">
      <c r="B29" s="4" t="s">
        <v>30</v>
      </c>
      <c r="C29" s="22" t="s">
        <v>31</v>
      </c>
      <c r="D29" s="23">
        <v>1000</v>
      </c>
      <c r="E29" s="16"/>
      <c r="F29" s="10"/>
      <c r="G29" s="60">
        <f t="shared" si="1"/>
        <v>1000</v>
      </c>
    </row>
    <row r="30" spans="2:7" ht="14.25">
      <c r="B30" s="4" t="s">
        <v>32</v>
      </c>
      <c r="C30" s="22" t="s">
        <v>33</v>
      </c>
      <c r="D30" s="23">
        <v>20</v>
      </c>
      <c r="E30" s="16"/>
      <c r="F30" s="10"/>
      <c r="G30" s="60">
        <f t="shared" si="1"/>
        <v>20</v>
      </c>
    </row>
    <row r="31" spans="2:7" ht="14.25">
      <c r="B31" s="4" t="s">
        <v>34</v>
      </c>
      <c r="C31" s="22" t="s">
        <v>35</v>
      </c>
      <c r="D31" s="23">
        <v>233000</v>
      </c>
      <c r="E31" s="16"/>
      <c r="F31" s="10"/>
      <c r="G31" s="60">
        <f t="shared" si="1"/>
        <v>233000</v>
      </c>
    </row>
    <row r="32" spans="2:7" ht="14.25">
      <c r="B32" s="24" t="s">
        <v>36</v>
      </c>
      <c r="C32" s="22" t="s">
        <v>37</v>
      </c>
      <c r="D32" s="23">
        <v>6000</v>
      </c>
      <c r="E32" s="16"/>
      <c r="F32" s="66">
        <v>4000</v>
      </c>
      <c r="G32" s="60">
        <f t="shared" si="1"/>
        <v>10000</v>
      </c>
    </row>
    <row r="33" spans="2:7" ht="14.25">
      <c r="B33" s="25" t="s">
        <v>38</v>
      </c>
      <c r="C33" s="10" t="s">
        <v>39</v>
      </c>
      <c r="D33" s="23">
        <v>9500</v>
      </c>
      <c r="E33" s="16"/>
      <c r="F33" s="66"/>
      <c r="G33" s="60">
        <f t="shared" si="1"/>
        <v>9500</v>
      </c>
    </row>
    <row r="34" spans="2:7" ht="14.25">
      <c r="B34" s="25" t="s">
        <v>38</v>
      </c>
      <c r="C34" s="10" t="s">
        <v>46</v>
      </c>
      <c r="D34" s="23">
        <v>54000</v>
      </c>
      <c r="E34" s="16"/>
      <c r="F34" s="10"/>
      <c r="G34" s="60">
        <f t="shared" si="1"/>
        <v>54000</v>
      </c>
    </row>
    <row r="35" spans="2:7" ht="16.5" customHeight="1">
      <c r="B35" s="4" t="s">
        <v>49</v>
      </c>
      <c r="C35" s="26" t="s">
        <v>40</v>
      </c>
      <c r="D35" s="23">
        <v>160000</v>
      </c>
      <c r="E35" s="16"/>
      <c r="F35" s="66">
        <v>50000</v>
      </c>
      <c r="G35" s="60">
        <f>SUM(D35:F35)</f>
        <v>210000</v>
      </c>
    </row>
    <row r="36" spans="2:7" ht="14.25" customHeight="1">
      <c r="B36" s="4" t="s">
        <v>41</v>
      </c>
      <c r="C36" s="26" t="s">
        <v>42</v>
      </c>
      <c r="D36" s="23">
        <v>20080</v>
      </c>
      <c r="E36" s="16"/>
      <c r="F36" s="66"/>
      <c r="G36" s="60">
        <f>SUM(D36:F36)</f>
        <v>20080</v>
      </c>
    </row>
    <row r="37" spans="2:7" ht="14.25" customHeight="1">
      <c r="B37" s="4" t="s">
        <v>43</v>
      </c>
      <c r="C37" s="26" t="s">
        <v>44</v>
      </c>
      <c r="D37" s="23">
        <v>40000</v>
      </c>
      <c r="F37" s="10"/>
      <c r="G37" s="60">
        <f>SUM(D37:F37)</f>
        <v>40000</v>
      </c>
    </row>
    <row r="38" spans="2:7" ht="14.25" customHeight="1">
      <c r="B38" s="27" t="s">
        <v>38</v>
      </c>
      <c r="C38" s="26" t="s">
        <v>55</v>
      </c>
      <c r="D38" s="23">
        <v>181500</v>
      </c>
      <c r="E38" s="47"/>
      <c r="F38" s="66"/>
      <c r="G38" s="60">
        <f>SUM(D38:F38)</f>
        <v>181500</v>
      </c>
    </row>
    <row r="39" spans="2:7" ht="17.25" customHeight="1">
      <c r="B39" s="27"/>
      <c r="C39" s="28" t="s">
        <v>45</v>
      </c>
      <c r="D39" s="18">
        <f>SUM(D26:D38)</f>
        <v>811500</v>
      </c>
      <c r="F39" s="67">
        <f>SUM(F26:F38)</f>
        <v>50000</v>
      </c>
      <c r="G39" s="63">
        <f>SUM(D39:F39)</f>
        <v>861500</v>
      </c>
    </row>
    <row r="40" spans="2:7" ht="24.75" customHeight="1">
      <c r="B40" s="29"/>
      <c r="C40" s="30"/>
      <c r="D40" s="31"/>
      <c r="F40" s="64"/>
      <c r="G40" s="64"/>
    </row>
    <row r="41" spans="2:7" ht="29.25" customHeight="1">
      <c r="B41" s="2"/>
      <c r="C41" s="2"/>
      <c r="D41" s="8" t="s">
        <v>54</v>
      </c>
      <c r="F41" s="65" t="s">
        <v>51</v>
      </c>
      <c r="G41" s="52" t="s">
        <v>52</v>
      </c>
    </row>
    <row r="42" spans="2:7" ht="30" customHeight="1">
      <c r="B42" s="2"/>
      <c r="C42" s="17" t="s">
        <v>23</v>
      </c>
      <c r="D42" s="32">
        <f>+D22</f>
        <v>741500</v>
      </c>
      <c r="F42" s="53"/>
      <c r="G42" s="63">
        <f>SUM(D42:F42)</f>
        <v>741500</v>
      </c>
    </row>
    <row r="43" spans="2:7" ht="31.5" customHeight="1">
      <c r="B43" s="2"/>
      <c r="C43" s="17" t="s">
        <v>45</v>
      </c>
      <c r="D43" s="32">
        <f>-D39</f>
        <v>-811500</v>
      </c>
      <c r="F43" s="66">
        <v>-50000</v>
      </c>
      <c r="G43" s="63">
        <f>SUM(D43:F43)</f>
        <v>-861500</v>
      </c>
    </row>
    <row r="44" spans="2:7" ht="32.25" customHeight="1">
      <c r="B44" s="37">
        <v>8115</v>
      </c>
      <c r="C44" s="38" t="s">
        <v>48</v>
      </c>
      <c r="D44" s="18">
        <f>+D43+D42</f>
        <v>-70000</v>
      </c>
      <c r="F44" s="67">
        <f>SUM(F43)</f>
        <v>-50000</v>
      </c>
      <c r="G44" s="63">
        <f>SUM(D44:F44)</f>
        <v>-120000</v>
      </c>
    </row>
    <row r="45" spans="2:4" ht="15">
      <c r="B45" s="21"/>
      <c r="C45" s="20"/>
      <c r="D45" s="33"/>
    </row>
    <row r="46" spans="2:4" ht="37.5" customHeight="1">
      <c r="B46" s="34"/>
      <c r="C46" s="20"/>
      <c r="D46" s="33"/>
    </row>
    <row r="47" spans="2:5" ht="15">
      <c r="B47" s="48" t="s">
        <v>56</v>
      </c>
      <c r="C47" s="49"/>
      <c r="D47" s="35"/>
      <c r="E47" s="5"/>
    </row>
    <row r="48" spans="3:4" ht="15">
      <c r="C48" s="35"/>
      <c r="D48" s="35"/>
    </row>
    <row r="49" spans="3:4" ht="12.75">
      <c r="C49" s="5"/>
      <c r="D49" s="5"/>
    </row>
    <row r="50" spans="3:4" ht="12.75">
      <c r="C50" s="5"/>
      <c r="D50" s="5"/>
    </row>
  </sheetData>
  <sheetProtection/>
  <printOptions/>
  <pageMargins left="0.25" right="0.25" top="0.75" bottom="0.75" header="0.3" footer="0.3"/>
  <pageSetup fitToHeight="1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Pečky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Bahníková</dc:creator>
  <cp:keywords/>
  <dc:description/>
  <cp:lastModifiedBy>Uživatel systému Windows</cp:lastModifiedBy>
  <cp:lastPrinted>2022-10-25T17:51:23Z</cp:lastPrinted>
  <dcterms:created xsi:type="dcterms:W3CDTF">2017-06-13T07:17:47Z</dcterms:created>
  <dcterms:modified xsi:type="dcterms:W3CDTF">2023-07-12T14:00:44Z</dcterms:modified>
  <cp:category/>
  <cp:version/>
  <cp:contentType/>
  <cp:contentStatus/>
</cp:coreProperties>
</file>